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amyskezas/Amy:Peter/Landscape/Grazing/"/>
    </mc:Choice>
  </mc:AlternateContent>
  <xr:revisionPtr revIDLastSave="0" documentId="13_ncr:1_{323E6D28-E46D-C540-B5A0-52C7045B517F}" xr6:coauthVersionLast="46" xr6:coauthVersionMax="46" xr10:uidLastSave="{00000000-0000-0000-0000-000000000000}"/>
  <bookViews>
    <workbookView xWindow="3540" yWindow="500" windowWidth="28800" windowHeight="16340" activeTab="3" xr2:uid="{00000000-000D-0000-FFFF-FFFF00000000}"/>
  </bookViews>
  <sheets>
    <sheet name="Weights" sheetId="9" r:id="rId1"/>
    <sheet name="FieldDays" sheetId="10" r:id="rId2"/>
    <sheet name="Tally" sheetId="12" r:id="rId3"/>
    <sheet name="DailyLog" sheetId="11" r:id="rId4"/>
  </sheets>
  <definedNames>
    <definedName name="_xlnm.Print_Area" localSheetId="3">DailyLog!$A$1:$N$36</definedName>
    <definedName name="_xlnm.Print_Area" localSheetId="1">FieldDays!$A$3:$J$19</definedName>
    <definedName name="_xlnm.Print_Area" localSheetId="0">Weights!$A$2:$F$28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18" i="12" l="1"/>
  <c r="N18" i="12"/>
  <c r="M18" i="12"/>
  <c r="L18" i="12"/>
  <c r="K18" i="12"/>
  <c r="J18" i="12"/>
  <c r="I18" i="12"/>
  <c r="H18" i="12"/>
  <c r="G18" i="12"/>
  <c r="F18" i="12"/>
  <c r="E18" i="12"/>
  <c r="D18" i="12"/>
  <c r="C15" i="12"/>
  <c r="C14" i="12"/>
  <c r="C13" i="12"/>
  <c r="C12" i="12"/>
  <c r="C11" i="12"/>
  <c r="C10" i="12"/>
  <c r="C9" i="12"/>
  <c r="C8" i="12"/>
  <c r="C7" i="12"/>
  <c r="C6" i="12"/>
  <c r="C5" i="12"/>
  <c r="C4" i="12"/>
  <c r="C3" i="12"/>
  <c r="C2" i="12"/>
  <c r="C18" i="12" s="1"/>
  <c r="B38" i="9"/>
  <c r="B42" i="9" s="1"/>
  <c r="Y17" i="11"/>
  <c r="W17" i="11"/>
  <c r="U17" i="11"/>
  <c r="S17" i="11"/>
  <c r="Q17" i="11"/>
  <c r="O17" i="11"/>
  <c r="L17" i="11"/>
  <c r="J17" i="11"/>
  <c r="H17" i="11"/>
  <c r="F17" i="11"/>
  <c r="D17" i="11"/>
  <c r="B17" i="11"/>
  <c r="F4" i="10"/>
  <c r="I4" i="10" s="1"/>
  <c r="F5" i="10"/>
  <c r="I5" i="10" s="1"/>
  <c r="B3" i="12" s="1"/>
  <c r="F6" i="10"/>
  <c r="I6" i="10" s="1"/>
  <c r="B4" i="12" s="1"/>
  <c r="F7" i="10"/>
  <c r="I7" i="10"/>
  <c r="B5" i="12" s="1"/>
  <c r="F8" i="10"/>
  <c r="I8" i="10" s="1"/>
  <c r="B6" i="12" s="1"/>
  <c r="F9" i="10"/>
  <c r="I9" i="10" s="1"/>
  <c r="B7" i="12" s="1"/>
  <c r="F10" i="10"/>
  <c r="I10" i="10" s="1"/>
  <c r="B8" i="12" s="1"/>
  <c r="F11" i="10"/>
  <c r="I11" i="10" s="1"/>
  <c r="B9" i="12" s="1"/>
  <c r="F12" i="10"/>
  <c r="I12" i="10" s="1"/>
  <c r="B10" i="12" s="1"/>
  <c r="F13" i="10"/>
  <c r="I13" i="10" s="1"/>
  <c r="B11" i="12" s="1"/>
  <c r="F14" i="10"/>
  <c r="I14" i="10" s="1"/>
  <c r="B12" i="12" s="1"/>
  <c r="F15" i="10"/>
  <c r="I15" i="10" s="1"/>
  <c r="B13" i="12" s="1"/>
  <c r="F16" i="10"/>
  <c r="I16" i="10" s="1"/>
  <c r="B14" i="12" s="1"/>
  <c r="F17" i="10"/>
  <c r="I17" i="10" s="1"/>
  <c r="B15" i="12" s="1"/>
  <c r="G4" i="10"/>
  <c r="J4" i="10" s="1"/>
  <c r="G5" i="10"/>
  <c r="J5" i="10" s="1"/>
  <c r="G6" i="10"/>
  <c r="J6" i="10" s="1"/>
  <c r="G7" i="10"/>
  <c r="J7" i="10" s="1"/>
  <c r="G8" i="10"/>
  <c r="J8" i="10" s="1"/>
  <c r="G9" i="10"/>
  <c r="J9" i="10"/>
  <c r="G10" i="10"/>
  <c r="J10" i="10" s="1"/>
  <c r="G11" i="10"/>
  <c r="J11" i="10" s="1"/>
  <c r="G12" i="10"/>
  <c r="J12" i="10" s="1"/>
  <c r="G13" i="10"/>
  <c r="J13" i="10" s="1"/>
  <c r="G14" i="10"/>
  <c r="J14" i="10" s="1"/>
  <c r="G15" i="10"/>
  <c r="G16" i="10"/>
  <c r="J16" i="10" s="1"/>
  <c r="G17" i="10"/>
  <c r="J17" i="10" s="1"/>
  <c r="B19" i="10"/>
  <c r="B20" i="9"/>
  <c r="B22" i="9"/>
  <c r="F19" i="10" l="1"/>
  <c r="G19" i="10"/>
  <c r="I19" i="10"/>
  <c r="B2" i="12"/>
  <c r="B18" i="12" s="1"/>
  <c r="J15" i="10"/>
  <c r="J19" i="10" s="1"/>
</calcChain>
</file>

<file path=xl/sharedStrings.xml><?xml version="1.0" encoding="utf-8"?>
<sst xmlns="http://schemas.openxmlformats.org/spreadsheetml/2006/main" count="231" uniqueCount="92">
  <si>
    <t>May</t>
  </si>
  <si>
    <t>June</t>
  </si>
  <si>
    <t>July</t>
  </si>
  <si>
    <t>Dec</t>
  </si>
  <si>
    <t>Jan</t>
  </si>
  <si>
    <t>Feb</t>
  </si>
  <si>
    <t>Mar</t>
  </si>
  <si>
    <t>Apr</t>
  </si>
  <si>
    <t>Oct</t>
  </si>
  <si>
    <t>Nov</t>
  </si>
  <si>
    <t>Cato</t>
  </si>
  <si>
    <t>Spiro</t>
  </si>
  <si>
    <t>Ella</t>
  </si>
  <si>
    <t>Bella</t>
  </si>
  <si>
    <t>Tabitha</t>
  </si>
  <si>
    <t>Zadie</t>
  </si>
  <si>
    <t>Gil</t>
  </si>
  <si>
    <t>Mia</t>
  </si>
  <si>
    <t>Beth</t>
  </si>
  <si>
    <t>Total</t>
  </si>
  <si>
    <t>Aug</t>
  </si>
  <si>
    <t>Sept</t>
  </si>
  <si>
    <t>Theodore</t>
  </si>
  <si>
    <t xml:space="preserve">Paddock </t>
  </si>
  <si>
    <t>Size (acres)</t>
  </si>
  <si>
    <t>Soil Type</t>
  </si>
  <si>
    <t>High rain yr</t>
  </si>
  <si>
    <t>Lb/day req</t>
  </si>
  <si>
    <t>Front Orchard</t>
  </si>
  <si>
    <t>E</t>
  </si>
  <si>
    <t>Oak Woodlands</t>
  </si>
  <si>
    <t>Septic</t>
  </si>
  <si>
    <t>Almond</t>
  </si>
  <si>
    <t>Materials Yard</t>
  </si>
  <si>
    <t>Tiny Shed</t>
  </si>
  <si>
    <t>Mid Orchard</t>
  </si>
  <si>
    <t>Eastern</t>
  </si>
  <si>
    <t>North Central</t>
  </si>
  <si>
    <t>D</t>
  </si>
  <si>
    <t>North Eastern</t>
  </si>
  <si>
    <t>Saddle</t>
  </si>
  <si>
    <t>W Slope</t>
  </si>
  <si>
    <t>Backside</t>
  </si>
  <si>
    <t>Hilltop</t>
  </si>
  <si>
    <t>Iremia</t>
  </si>
  <si>
    <t>Isadora</t>
  </si>
  <si>
    <t>Ethan</t>
  </si>
  <si>
    <t>Winnifred</t>
  </si>
  <si>
    <t xml:space="preserve">Princess </t>
  </si>
  <si>
    <t>Tally</t>
  </si>
  <si>
    <t>2021_01_17</t>
  </si>
  <si>
    <t>Alfalfa Hay</t>
  </si>
  <si>
    <t>Pellets</t>
  </si>
  <si>
    <t>Cookies</t>
  </si>
  <si>
    <t>% Protein</t>
  </si>
  <si>
    <t>Low</t>
  </si>
  <si>
    <t>High</t>
  </si>
  <si>
    <t>Hay</t>
  </si>
  <si>
    <t>Lb/day</t>
  </si>
  <si>
    <t>Extras</t>
  </si>
  <si>
    <t>x 3% body wt</t>
  </si>
  <si>
    <t>Flock needs</t>
  </si>
  <si>
    <t>lb/day</t>
  </si>
  <si>
    <t>Maybe cut back on the hay a little bit, get more from pasture.</t>
  </si>
  <si>
    <t xml:space="preserve">forage </t>
  </si>
  <si>
    <t>Orch Gr  Hay</t>
  </si>
  <si>
    <t>ASSUMPTIONS: HAY, COOKIES, PELLETS CONSIDERED, O.O3 FACTOR BODY WEIGHT FOR FOOD</t>
  </si>
  <si>
    <t>Animal</t>
  </si>
  <si>
    <t>2021_01_18</t>
  </si>
  <si>
    <t>2021_01_19</t>
  </si>
  <si>
    <t>2021_01_20</t>
  </si>
  <si>
    <t>2021_01_21</t>
  </si>
  <si>
    <t>2021_01_22</t>
  </si>
  <si>
    <t>2021_01_23</t>
  </si>
  <si>
    <t>2021_01_24</t>
  </si>
  <si>
    <t>2021_01_25</t>
  </si>
  <si>
    <t>2021_01_26</t>
  </si>
  <si>
    <t>2021_01_27</t>
  </si>
  <si>
    <t>2021_01_28</t>
  </si>
  <si>
    <t>2021_01_29</t>
  </si>
  <si>
    <t>2021_01_30</t>
  </si>
  <si>
    <t>Weight (lbs.)</t>
  </si>
  <si>
    <t xml:space="preserve">Date </t>
  </si>
  <si>
    <t>Supplemental feed given daily—compare protein content nutrition</t>
  </si>
  <si>
    <t xml:space="preserve">So pasture </t>
  </si>
  <si>
    <t>must supply:</t>
  </si>
  <si>
    <t>Low rain yr</t>
  </si>
  <si>
    <t>Lbs forage/ac</t>
  </si>
  <si>
    <t>Lbs forage/pad</t>
  </si>
  <si>
    <t>Pasture forage</t>
  </si>
  <si>
    <t>Field days</t>
  </si>
  <si>
    <t>Field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</si>
</sst>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23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0" xfId="0" applyFont="1"/>
    <xf numFmtId="0" fontId="3" fillId="0" borderId="0" xfId="0" applyFont="1"/>
    <xf numFmtId="0" fontId="0" fillId="0" borderId="0" xfId="0" applyFill="1"/>
    <xf numFmtId="0" fontId="4" fillId="0" borderId="0" xfId="0" applyFont="1"/>
    <xf numFmtId="164" fontId="0" fillId="0" borderId="0" xfId="0" applyNumberFormat="1" applyFill="1"/>
    <xf numFmtId="1" fontId="0" fillId="0" borderId="0" xfId="0" applyNumberFormat="1"/>
    <xf numFmtId="1" fontId="0" fillId="0" borderId="0" xfId="0" applyNumberFormat="1" applyFill="1"/>
    <xf numFmtId="0" fontId="0" fillId="0" borderId="0" xfId="0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5" fillId="0" borderId="0" xfId="0" applyFont="1"/>
    <xf numFmtId="0" fontId="5" fillId="0" borderId="0" xfId="0" applyFont="1" applyFill="1"/>
    <xf numFmtId="0" fontId="4" fillId="0" borderId="0" xfId="0" applyFont="1" applyFill="1"/>
    <xf numFmtId="0" fontId="3" fillId="0" borderId="0" xfId="0" applyFont="1" applyFill="1"/>
    <xf numFmtId="2" fontId="0" fillId="0" borderId="0" xfId="0" applyNumberFormat="1"/>
    <xf numFmtId="0" fontId="0" fillId="0" borderId="0" xfId="0" applyAlignment="1">
      <alignment horizontal="right"/>
    </xf>
    <xf numFmtId="0" fontId="0" fillId="0" borderId="0" xfId="0" applyFill="1" applyAlignment="1">
      <alignment horizontal="right"/>
    </xf>
    <xf numFmtId="0" fontId="0" fillId="0" borderId="0" xfId="0" applyAlignment="1">
      <alignment horizontal="left" vertical="center"/>
    </xf>
    <xf numFmtId="0" fontId="0" fillId="0" borderId="0" xfId="0" applyFont="1" applyFill="1"/>
    <xf numFmtId="0" fontId="0" fillId="0" borderId="0" xfId="0" applyFill="1" applyAlignment="1">
      <alignment horizontal="left" vertical="center"/>
    </xf>
    <xf numFmtId="1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2" fontId="5" fillId="0" borderId="0" xfId="0" applyNumberFormat="1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center"/>
    </xf>
    <xf numFmtId="164" fontId="0" fillId="2" borderId="0" xfId="0" applyNumberFormat="1" applyFill="1"/>
    <xf numFmtId="0" fontId="0" fillId="3" borderId="0" xfId="0" applyFill="1" applyAlignment="1">
      <alignment horizontal="center"/>
    </xf>
    <xf numFmtId="164" fontId="0" fillId="3" borderId="0" xfId="0" applyNumberFormat="1" applyFill="1"/>
    <xf numFmtId="1" fontId="5" fillId="0" borderId="0" xfId="0" applyNumberFormat="1" applyFont="1" applyAlignment="1">
      <alignment horizontal="center"/>
    </xf>
    <xf numFmtId="0" fontId="0" fillId="2" borderId="0" xfId="0" applyFill="1"/>
  </cellXfs>
  <cellStyles count="2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Followed Hyperlink" xfId="87" builtinId="9" hidden="1"/>
    <cellStyle name="Followed Hyperlink" xfId="88" builtinId="9" hidden="1"/>
    <cellStyle name="Followed Hyperlink" xfId="89" builtinId="9" hidden="1"/>
    <cellStyle name="Followed Hyperlink" xfId="90" builtinId="9" hidden="1"/>
    <cellStyle name="Followed Hyperlink" xfId="91" builtinId="9" hidden="1"/>
    <cellStyle name="Followed Hyperlink" xfId="92" builtinId="9" hidden="1"/>
    <cellStyle name="Followed Hyperlink" xfId="93" builtinId="9" hidden="1"/>
    <cellStyle name="Followed Hyperlink" xfId="94" builtinId="9" hidden="1"/>
    <cellStyle name="Followed Hyperlink" xfId="95" builtinId="9" hidden="1"/>
    <cellStyle name="Followed Hyperlink" xfId="96" builtinId="9" hidden="1"/>
    <cellStyle name="Followed Hyperlink" xfId="97" builtinId="9" hidden="1"/>
    <cellStyle name="Followed Hyperlink" xfId="98" builtinId="9" hidden="1"/>
    <cellStyle name="Followed Hyperlink" xfId="99" builtinId="9" hidden="1"/>
    <cellStyle name="Followed Hyperlink" xfId="100" builtinId="9" hidden="1"/>
    <cellStyle name="Followed Hyperlink" xfId="101" builtinId="9" hidden="1"/>
    <cellStyle name="Followed Hyperlink" xfId="102" builtinId="9" hidden="1"/>
    <cellStyle name="Followed Hyperlink" xfId="103" builtinId="9" hidden="1"/>
    <cellStyle name="Followed Hyperlink" xfId="104" builtinId="9" hidden="1"/>
    <cellStyle name="Followed Hyperlink" xfId="105" builtinId="9" hidden="1"/>
    <cellStyle name="Followed Hyperlink" xfId="106" builtinId="9" hidden="1"/>
    <cellStyle name="Followed Hyperlink" xfId="107" builtinId="9" hidden="1"/>
    <cellStyle name="Followed Hyperlink" xfId="108" builtinId="9" hidden="1"/>
    <cellStyle name="Followed Hyperlink" xfId="109" builtinId="9" hidden="1"/>
    <cellStyle name="Followed Hyperlink" xfId="110" builtinId="9" hidden="1"/>
    <cellStyle name="Followed Hyperlink" xfId="111" builtinId="9" hidden="1"/>
    <cellStyle name="Followed Hyperlink" xfId="112" builtinId="9" hidden="1"/>
    <cellStyle name="Followed Hyperlink" xfId="113" builtinId="9" hidden="1"/>
    <cellStyle name="Followed Hyperlink" xfId="114" builtinId="9" hidden="1"/>
    <cellStyle name="Followed Hyperlink" xfId="115" builtinId="9" hidden="1"/>
    <cellStyle name="Followed Hyperlink" xfId="116" builtinId="9" hidden="1"/>
    <cellStyle name="Followed Hyperlink" xfId="117" builtinId="9" hidden="1"/>
    <cellStyle name="Followed Hyperlink" xfId="118" builtinId="9" hidden="1"/>
    <cellStyle name="Followed Hyperlink" xfId="119" builtinId="9" hidden="1"/>
    <cellStyle name="Followed Hyperlink" xfId="120" builtinId="9" hidden="1"/>
    <cellStyle name="Followed Hyperlink" xfId="121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33499-0B6F-2D48-A9AF-E311E24A60C2}">
  <dimension ref="A1:E52"/>
  <sheetViews>
    <sheetView workbookViewId="0">
      <selection activeCell="E7" sqref="E7"/>
    </sheetView>
  </sheetViews>
  <sheetFormatPr baseColWidth="10" defaultRowHeight="15" x14ac:dyDescent="0.2"/>
  <sheetData>
    <row r="1" spans="1:3" x14ac:dyDescent="0.2">
      <c r="A1" s="23" t="s">
        <v>67</v>
      </c>
      <c r="B1" s="21" t="s">
        <v>81</v>
      </c>
      <c r="C1" s="23" t="s">
        <v>82</v>
      </c>
    </row>
    <row r="3" spans="1:3" x14ac:dyDescent="0.2">
      <c r="A3" t="s">
        <v>10</v>
      </c>
      <c r="B3">
        <v>149.6</v>
      </c>
      <c r="C3" t="s">
        <v>50</v>
      </c>
    </row>
    <row r="4" spans="1:3" x14ac:dyDescent="0.2">
      <c r="A4" t="s">
        <v>11</v>
      </c>
      <c r="B4">
        <v>131.80000000000001</v>
      </c>
      <c r="C4" t="s">
        <v>68</v>
      </c>
    </row>
    <row r="5" spans="1:3" x14ac:dyDescent="0.2">
      <c r="A5" t="s">
        <v>12</v>
      </c>
      <c r="B5">
        <v>92.6</v>
      </c>
      <c r="C5" t="s">
        <v>69</v>
      </c>
    </row>
    <row r="6" spans="1:3" x14ac:dyDescent="0.2">
      <c r="A6" t="s">
        <v>13</v>
      </c>
      <c r="B6">
        <v>104.2</v>
      </c>
      <c r="C6" t="s">
        <v>70</v>
      </c>
    </row>
    <row r="7" spans="1:3" x14ac:dyDescent="0.2">
      <c r="A7" t="s">
        <v>14</v>
      </c>
      <c r="B7">
        <v>47.6</v>
      </c>
      <c r="C7" t="s">
        <v>71</v>
      </c>
    </row>
    <row r="8" spans="1:3" x14ac:dyDescent="0.2">
      <c r="A8" t="s">
        <v>15</v>
      </c>
      <c r="B8">
        <v>56</v>
      </c>
      <c r="C8" t="s">
        <v>72</v>
      </c>
    </row>
    <row r="9" spans="1:3" x14ac:dyDescent="0.2">
      <c r="A9" t="s">
        <v>44</v>
      </c>
      <c r="B9">
        <v>59</v>
      </c>
      <c r="C9" t="s">
        <v>73</v>
      </c>
    </row>
    <row r="10" spans="1:3" x14ac:dyDescent="0.2">
      <c r="A10" t="s">
        <v>45</v>
      </c>
      <c r="B10">
        <v>73</v>
      </c>
      <c r="C10" t="s">
        <v>74</v>
      </c>
    </row>
    <row r="11" spans="1:3" x14ac:dyDescent="0.2">
      <c r="A11" t="s">
        <v>16</v>
      </c>
      <c r="B11">
        <v>53.8</v>
      </c>
      <c r="C11" t="s">
        <v>75</v>
      </c>
    </row>
    <row r="12" spans="1:3" x14ac:dyDescent="0.2">
      <c r="A12" t="s">
        <v>22</v>
      </c>
      <c r="B12">
        <v>67.400000000000006</v>
      </c>
      <c r="C12" t="s">
        <v>76</v>
      </c>
    </row>
    <row r="13" spans="1:3" x14ac:dyDescent="0.2">
      <c r="A13" t="s">
        <v>46</v>
      </c>
      <c r="B13">
        <v>53</v>
      </c>
      <c r="C13" t="s">
        <v>77</v>
      </c>
    </row>
    <row r="14" spans="1:3" x14ac:dyDescent="0.2">
      <c r="A14" t="s">
        <v>18</v>
      </c>
      <c r="B14">
        <v>50.6</v>
      </c>
      <c r="C14" t="s">
        <v>78</v>
      </c>
    </row>
    <row r="15" spans="1:3" x14ac:dyDescent="0.2">
      <c r="A15" t="s">
        <v>47</v>
      </c>
      <c r="B15">
        <v>31.6</v>
      </c>
      <c r="C15" t="s">
        <v>79</v>
      </c>
    </row>
    <row r="17" spans="1:3" x14ac:dyDescent="0.2">
      <c r="A17" t="s">
        <v>17</v>
      </c>
      <c r="B17">
        <v>67.8</v>
      </c>
      <c r="C17" t="s">
        <v>79</v>
      </c>
    </row>
    <row r="18" spans="1:3" x14ac:dyDescent="0.2">
      <c r="A18" t="s">
        <v>48</v>
      </c>
      <c r="B18">
        <v>83.4</v>
      </c>
      <c r="C18" t="s">
        <v>80</v>
      </c>
    </row>
    <row r="20" spans="1:3" x14ac:dyDescent="0.2">
      <c r="A20" t="s">
        <v>19</v>
      </c>
      <c r="B20" s="10">
        <f t="shared" ref="B20" si="0">SUM(B3:B18)</f>
        <v>1121.4000000000001</v>
      </c>
      <c r="C20" t="s">
        <v>80</v>
      </c>
    </row>
    <row r="21" spans="1:3" x14ac:dyDescent="0.2">
      <c r="A21" t="s">
        <v>60</v>
      </c>
      <c r="B21">
        <v>0.03</v>
      </c>
    </row>
    <row r="22" spans="1:3" x14ac:dyDescent="0.2">
      <c r="B22">
        <f t="shared" ref="B22" si="1">B20*B21</f>
        <v>33.642000000000003</v>
      </c>
    </row>
    <row r="24" spans="1:3" x14ac:dyDescent="0.2">
      <c r="A24" t="s">
        <v>61</v>
      </c>
      <c r="B24">
        <v>33.64</v>
      </c>
      <c r="C24" t="s">
        <v>80</v>
      </c>
    </row>
    <row r="25" spans="1:3" x14ac:dyDescent="0.2">
      <c r="A25" t="s">
        <v>64</v>
      </c>
      <c r="B25" s="15" t="s">
        <v>62</v>
      </c>
    </row>
    <row r="26" spans="1:3" x14ac:dyDescent="0.2">
      <c r="B26" s="15"/>
    </row>
    <row r="27" spans="1:3" x14ac:dyDescent="0.2">
      <c r="B27" s="15"/>
    </row>
    <row r="34" spans="1:5" x14ac:dyDescent="0.2">
      <c r="A34" s="32" t="s">
        <v>59</v>
      </c>
      <c r="B34" s="20" t="s">
        <v>58</v>
      </c>
      <c r="C34" s="23" t="s">
        <v>82</v>
      </c>
      <c r="E34" s="6"/>
    </row>
    <row r="35" spans="1:5" x14ac:dyDescent="0.2">
      <c r="A35" s="6" t="s">
        <v>57</v>
      </c>
      <c r="B35" s="14">
        <v>12.8</v>
      </c>
      <c r="C35" t="s">
        <v>76</v>
      </c>
      <c r="E35" s="6"/>
    </row>
    <row r="36" spans="1:5" x14ac:dyDescent="0.2">
      <c r="A36" s="6" t="s">
        <v>52</v>
      </c>
      <c r="B36" s="14">
        <v>2.8</v>
      </c>
      <c r="C36" t="s">
        <v>77</v>
      </c>
      <c r="D36" s="14"/>
      <c r="E36" s="6"/>
    </row>
    <row r="37" spans="1:5" x14ac:dyDescent="0.2">
      <c r="A37" s="6" t="s">
        <v>53</v>
      </c>
      <c r="B37" s="14">
        <v>0.63</v>
      </c>
      <c r="C37" t="s">
        <v>78</v>
      </c>
      <c r="D37" s="14"/>
      <c r="E37" s="6"/>
    </row>
    <row r="38" spans="1:5" x14ac:dyDescent="0.2">
      <c r="A38" s="6" t="s">
        <v>19</v>
      </c>
      <c r="B38" s="6">
        <f>SUM(B35:B37)</f>
        <v>16.23</v>
      </c>
      <c r="C38" t="s">
        <v>79</v>
      </c>
      <c r="D38" s="6"/>
      <c r="E38" s="6"/>
    </row>
    <row r="39" spans="1:5" x14ac:dyDescent="0.2">
      <c r="B39" s="15"/>
    </row>
    <row r="41" spans="1:5" x14ac:dyDescent="0.2">
      <c r="A41" s="6" t="s">
        <v>84</v>
      </c>
    </row>
    <row r="42" spans="1:5" x14ac:dyDescent="0.2">
      <c r="A42" t="s">
        <v>85</v>
      </c>
      <c r="B42" s="22">
        <f>B24-B38</f>
        <v>17.41</v>
      </c>
    </row>
    <row r="43" spans="1:5" x14ac:dyDescent="0.2">
      <c r="B43" s="15" t="s">
        <v>62</v>
      </c>
    </row>
    <row r="45" spans="1:5" x14ac:dyDescent="0.2">
      <c r="A45" t="s">
        <v>63</v>
      </c>
    </row>
    <row r="48" spans="1:5" x14ac:dyDescent="0.2">
      <c r="A48" t="s">
        <v>83</v>
      </c>
    </row>
    <row r="49" spans="1:5" x14ac:dyDescent="0.2">
      <c r="A49" t="s">
        <v>54</v>
      </c>
      <c r="B49" t="s">
        <v>65</v>
      </c>
      <c r="C49" t="s">
        <v>51</v>
      </c>
      <c r="D49" t="s">
        <v>52</v>
      </c>
      <c r="E49" t="s">
        <v>53</v>
      </c>
    </row>
    <row r="50" spans="1:5" x14ac:dyDescent="0.2">
      <c r="A50" s="6" t="s">
        <v>55</v>
      </c>
      <c r="B50" s="6">
        <v>10</v>
      </c>
      <c r="C50" s="6">
        <v>12</v>
      </c>
      <c r="D50" s="6">
        <v>14</v>
      </c>
      <c r="E50" s="6">
        <v>12</v>
      </c>
    </row>
    <row r="51" spans="1:5" x14ac:dyDescent="0.2">
      <c r="A51" s="6" t="s">
        <v>56</v>
      </c>
      <c r="B51" s="6">
        <v>12</v>
      </c>
      <c r="C51" s="6">
        <v>15</v>
      </c>
      <c r="D51" s="6">
        <v>14</v>
      </c>
      <c r="E51" s="6">
        <v>12</v>
      </c>
    </row>
    <row r="52" spans="1:5" x14ac:dyDescent="0.2">
      <c r="A52" s="6"/>
      <c r="B52" s="6"/>
      <c r="C52" s="6"/>
      <c r="D52" s="6"/>
      <c r="E52" s="6"/>
    </row>
  </sheetData>
  <phoneticPr fontId="6" type="noConversion"/>
  <pageMargins left="0.7" right="0.7" top="0.75" bottom="0.75" header="0.3" footer="0.3"/>
  <pageSetup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F4E8E-54EC-EB4D-A934-29F2C81655DE}">
  <sheetPr>
    <pageSetUpPr fitToPage="1"/>
  </sheetPr>
  <dimension ref="A1:Z87"/>
  <sheetViews>
    <sheetView zoomScale="75" workbookViewId="0">
      <selection activeCell="D42" sqref="D42"/>
    </sheetView>
  </sheetViews>
  <sheetFormatPr baseColWidth="10" defaultRowHeight="15" x14ac:dyDescent="0.2"/>
  <cols>
    <col min="1" max="1" width="12.83203125" customWidth="1"/>
    <col min="4" max="8" width="11.83203125" customWidth="1"/>
    <col min="11" max="11" width="12.83203125" customWidth="1"/>
  </cols>
  <sheetData>
    <row r="1" spans="1:26" x14ac:dyDescent="0.2">
      <c r="A1" t="s">
        <v>66</v>
      </c>
    </row>
    <row r="2" spans="1:26" x14ac:dyDescent="0.2">
      <c r="D2" s="27" t="s">
        <v>87</v>
      </c>
      <c r="E2" s="27" t="s">
        <v>87</v>
      </c>
      <c r="F2" s="27" t="s">
        <v>88</v>
      </c>
      <c r="G2" s="27" t="s">
        <v>88</v>
      </c>
      <c r="H2" s="27" t="s">
        <v>89</v>
      </c>
      <c r="I2" s="28" t="s">
        <v>90</v>
      </c>
      <c r="J2" s="30" t="s">
        <v>90</v>
      </c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x14ac:dyDescent="0.2">
      <c r="A3" s="24" t="s">
        <v>23</v>
      </c>
      <c r="B3" s="24" t="s">
        <v>24</v>
      </c>
      <c r="C3" s="24" t="s">
        <v>25</v>
      </c>
      <c r="D3" s="24" t="s">
        <v>86</v>
      </c>
      <c r="E3" s="24" t="s">
        <v>26</v>
      </c>
      <c r="F3" s="24" t="s">
        <v>86</v>
      </c>
      <c r="G3" s="24" t="s">
        <v>26</v>
      </c>
      <c r="H3" s="26" t="s">
        <v>27</v>
      </c>
      <c r="I3" s="28" t="s">
        <v>86</v>
      </c>
      <c r="J3" s="30" t="s">
        <v>26</v>
      </c>
    </row>
    <row r="4" spans="1:26" x14ac:dyDescent="0.2">
      <c r="A4" s="1" t="s">
        <v>28</v>
      </c>
      <c r="B4">
        <v>7.0000000000000007E-2</v>
      </c>
      <c r="C4" s="24" t="s">
        <v>29</v>
      </c>
      <c r="D4">
        <v>1200</v>
      </c>
      <c r="E4">
        <v>2400</v>
      </c>
      <c r="F4">
        <f>B4*D4</f>
        <v>84.000000000000014</v>
      </c>
      <c r="G4">
        <f>B4*E4</f>
        <v>168.00000000000003</v>
      </c>
      <c r="H4">
        <v>17.600000000000001</v>
      </c>
      <c r="I4" s="29">
        <f>F4/H4</f>
        <v>4.7727272727272734</v>
      </c>
      <c r="J4" s="31">
        <f t="shared" ref="J4:J15" si="0">G4/H4</f>
        <v>9.5454545454545467</v>
      </c>
    </row>
    <row r="5" spans="1:26" x14ac:dyDescent="0.2">
      <c r="A5" t="s">
        <v>30</v>
      </c>
      <c r="B5">
        <v>0.08</v>
      </c>
      <c r="C5" s="24" t="s">
        <v>29</v>
      </c>
      <c r="D5">
        <v>1200</v>
      </c>
      <c r="E5">
        <v>2400</v>
      </c>
      <c r="F5">
        <f t="shared" ref="F5:F17" si="1">B5*D5</f>
        <v>96</v>
      </c>
      <c r="G5">
        <f t="shared" ref="G5:G17" si="2">B5*E5</f>
        <v>192</v>
      </c>
      <c r="H5">
        <v>17.600000000000001</v>
      </c>
      <c r="I5" s="29">
        <f t="shared" ref="I5:I17" si="3">F5/H5</f>
        <v>5.4545454545454541</v>
      </c>
      <c r="J5" s="31">
        <f t="shared" si="0"/>
        <v>10.909090909090908</v>
      </c>
    </row>
    <row r="6" spans="1:26" x14ac:dyDescent="0.2">
      <c r="A6" t="s">
        <v>31</v>
      </c>
      <c r="B6">
        <v>0.27</v>
      </c>
      <c r="C6" s="24" t="s">
        <v>29</v>
      </c>
      <c r="D6">
        <v>1200</v>
      </c>
      <c r="E6">
        <v>2400</v>
      </c>
      <c r="F6">
        <f t="shared" si="1"/>
        <v>324</v>
      </c>
      <c r="G6">
        <f t="shared" si="2"/>
        <v>648</v>
      </c>
      <c r="H6">
        <v>17.600000000000001</v>
      </c>
      <c r="I6" s="29">
        <f t="shared" si="3"/>
        <v>18.409090909090907</v>
      </c>
      <c r="J6" s="31">
        <f t="shared" si="0"/>
        <v>36.818181818181813</v>
      </c>
    </row>
    <row r="7" spans="1:26" x14ac:dyDescent="0.2">
      <c r="A7" t="s">
        <v>32</v>
      </c>
      <c r="B7">
        <v>0.14000000000000001</v>
      </c>
      <c r="C7" s="24" t="s">
        <v>29</v>
      </c>
      <c r="D7">
        <v>1200</v>
      </c>
      <c r="E7">
        <v>2400</v>
      </c>
      <c r="F7">
        <f t="shared" si="1"/>
        <v>168.00000000000003</v>
      </c>
      <c r="G7">
        <f t="shared" si="2"/>
        <v>336.00000000000006</v>
      </c>
      <c r="H7">
        <v>17.600000000000001</v>
      </c>
      <c r="I7" s="29">
        <f t="shared" si="3"/>
        <v>9.5454545454545467</v>
      </c>
      <c r="J7" s="31">
        <f t="shared" si="0"/>
        <v>19.090909090909093</v>
      </c>
    </row>
    <row r="8" spans="1:26" x14ac:dyDescent="0.2">
      <c r="A8" t="s">
        <v>33</v>
      </c>
      <c r="B8">
        <v>0.08</v>
      </c>
      <c r="C8" s="24" t="s">
        <v>29</v>
      </c>
      <c r="D8">
        <v>1200</v>
      </c>
      <c r="E8">
        <v>2400</v>
      </c>
      <c r="F8">
        <f t="shared" si="1"/>
        <v>96</v>
      </c>
      <c r="G8">
        <f t="shared" si="2"/>
        <v>192</v>
      </c>
      <c r="H8">
        <v>17.600000000000001</v>
      </c>
      <c r="I8" s="29">
        <f t="shared" si="3"/>
        <v>5.4545454545454541</v>
      </c>
      <c r="J8" s="31">
        <f t="shared" si="0"/>
        <v>10.909090909090908</v>
      </c>
    </row>
    <row r="9" spans="1:26" x14ac:dyDescent="0.2">
      <c r="A9" t="s">
        <v>34</v>
      </c>
      <c r="B9">
        <v>0.11</v>
      </c>
      <c r="C9" s="24" t="s">
        <v>29</v>
      </c>
      <c r="D9">
        <v>1200</v>
      </c>
      <c r="E9">
        <v>2400</v>
      </c>
      <c r="F9">
        <f t="shared" si="1"/>
        <v>132</v>
      </c>
      <c r="G9">
        <f t="shared" si="2"/>
        <v>264</v>
      </c>
      <c r="H9">
        <v>17.600000000000001</v>
      </c>
      <c r="I9" s="29">
        <f t="shared" si="3"/>
        <v>7.4999999999999991</v>
      </c>
      <c r="J9" s="31">
        <f t="shared" si="0"/>
        <v>14.999999999999998</v>
      </c>
    </row>
    <row r="10" spans="1:26" x14ac:dyDescent="0.2">
      <c r="A10" t="s">
        <v>35</v>
      </c>
      <c r="B10">
        <v>0.3</v>
      </c>
      <c r="C10" s="24" t="s">
        <v>29</v>
      </c>
      <c r="D10">
        <v>1200</v>
      </c>
      <c r="E10">
        <v>2400</v>
      </c>
      <c r="F10">
        <f t="shared" si="1"/>
        <v>360</v>
      </c>
      <c r="G10">
        <f t="shared" si="2"/>
        <v>720</v>
      </c>
      <c r="H10">
        <v>17.600000000000001</v>
      </c>
      <c r="I10" s="29">
        <f t="shared" si="3"/>
        <v>20.454545454545453</v>
      </c>
      <c r="J10" s="31">
        <f t="shared" si="0"/>
        <v>40.909090909090907</v>
      </c>
    </row>
    <row r="11" spans="1:26" ht="16" x14ac:dyDescent="0.2">
      <c r="A11" s="4" t="s">
        <v>41</v>
      </c>
      <c r="B11" s="2">
        <v>1.6</v>
      </c>
      <c r="C11" s="25" t="s">
        <v>29</v>
      </c>
      <c r="D11">
        <v>1200</v>
      </c>
      <c r="E11">
        <v>2400</v>
      </c>
      <c r="F11">
        <f t="shared" si="1"/>
        <v>1920</v>
      </c>
      <c r="G11">
        <f t="shared" si="2"/>
        <v>3840</v>
      </c>
      <c r="H11">
        <v>17.600000000000001</v>
      </c>
      <c r="I11" s="29">
        <f t="shared" si="3"/>
        <v>109.09090909090908</v>
      </c>
      <c r="J11" s="31">
        <f t="shared" si="0"/>
        <v>218.18181818181816</v>
      </c>
    </row>
    <row r="12" spans="1:26" x14ac:dyDescent="0.2">
      <c r="A12" t="s">
        <v>36</v>
      </c>
      <c r="B12">
        <v>1.03</v>
      </c>
      <c r="C12" s="24" t="s">
        <v>29</v>
      </c>
      <c r="D12">
        <v>1200</v>
      </c>
      <c r="E12">
        <v>2400</v>
      </c>
      <c r="F12">
        <f t="shared" si="1"/>
        <v>1236</v>
      </c>
      <c r="G12">
        <f t="shared" si="2"/>
        <v>2472</v>
      </c>
      <c r="H12">
        <v>17.600000000000001</v>
      </c>
      <c r="I12" s="29">
        <f t="shared" si="3"/>
        <v>70.22727272727272</v>
      </c>
      <c r="J12" s="31">
        <f t="shared" si="0"/>
        <v>140.45454545454544</v>
      </c>
    </row>
    <row r="13" spans="1:26" x14ac:dyDescent="0.2">
      <c r="A13" s="3" t="s">
        <v>37</v>
      </c>
      <c r="B13" s="3">
        <v>0.17</v>
      </c>
      <c r="C13" s="26" t="s">
        <v>38</v>
      </c>
      <c r="D13">
        <v>1600</v>
      </c>
      <c r="E13">
        <v>3200</v>
      </c>
      <c r="F13">
        <f t="shared" si="1"/>
        <v>272</v>
      </c>
      <c r="G13">
        <f t="shared" si="2"/>
        <v>544</v>
      </c>
      <c r="H13">
        <v>17.600000000000001</v>
      </c>
      <c r="I13" s="29">
        <f t="shared" si="3"/>
        <v>15.454545454545453</v>
      </c>
      <c r="J13" s="31">
        <f t="shared" si="0"/>
        <v>30.909090909090907</v>
      </c>
    </row>
    <row r="14" spans="1:26" x14ac:dyDescent="0.2">
      <c r="A14" s="3" t="s">
        <v>39</v>
      </c>
      <c r="B14" s="3">
        <v>0.27</v>
      </c>
      <c r="C14" s="26" t="s">
        <v>38</v>
      </c>
      <c r="D14">
        <v>1600</v>
      </c>
      <c r="E14">
        <v>3200</v>
      </c>
      <c r="F14">
        <f t="shared" si="1"/>
        <v>432</v>
      </c>
      <c r="G14">
        <f t="shared" si="2"/>
        <v>864</v>
      </c>
      <c r="H14">
        <v>17.600000000000001</v>
      </c>
      <c r="I14" s="29">
        <f t="shared" si="3"/>
        <v>24.545454545454543</v>
      </c>
      <c r="J14" s="31">
        <f t="shared" si="0"/>
        <v>49.090909090909086</v>
      </c>
    </row>
    <row r="15" spans="1:26" x14ac:dyDescent="0.2">
      <c r="A15" s="3" t="s">
        <v>40</v>
      </c>
      <c r="B15" s="3">
        <v>0.92</v>
      </c>
      <c r="C15" s="26" t="s">
        <v>38</v>
      </c>
      <c r="D15">
        <v>1600</v>
      </c>
      <c r="E15">
        <v>3200</v>
      </c>
      <c r="F15">
        <f t="shared" si="1"/>
        <v>1472</v>
      </c>
      <c r="G15">
        <f t="shared" si="2"/>
        <v>2944</v>
      </c>
      <c r="H15">
        <v>17.600000000000001</v>
      </c>
      <c r="I15" s="29">
        <f t="shared" si="3"/>
        <v>83.636363636363626</v>
      </c>
      <c r="J15" s="31">
        <f t="shared" si="0"/>
        <v>167.27272727272725</v>
      </c>
    </row>
    <row r="16" spans="1:26" x14ac:dyDescent="0.2">
      <c r="A16" s="3" t="s">
        <v>42</v>
      </c>
      <c r="B16" s="3">
        <v>0.85</v>
      </c>
      <c r="C16" s="26" t="s">
        <v>29</v>
      </c>
      <c r="D16">
        <v>1600</v>
      </c>
      <c r="E16">
        <v>3200</v>
      </c>
      <c r="F16">
        <f t="shared" si="1"/>
        <v>1360</v>
      </c>
      <c r="G16">
        <f t="shared" si="2"/>
        <v>2720</v>
      </c>
      <c r="H16">
        <v>17.600000000000001</v>
      </c>
      <c r="I16" s="29">
        <f t="shared" si="3"/>
        <v>77.272727272727266</v>
      </c>
      <c r="J16" s="31">
        <f>G16/H16</f>
        <v>154.54545454545453</v>
      </c>
    </row>
    <row r="17" spans="1:10" x14ac:dyDescent="0.2">
      <c r="A17" s="3" t="s">
        <v>43</v>
      </c>
      <c r="B17" s="3">
        <v>0.85</v>
      </c>
      <c r="C17" s="26" t="s">
        <v>38</v>
      </c>
      <c r="D17">
        <v>1200</v>
      </c>
      <c r="E17">
        <v>2400</v>
      </c>
      <c r="F17">
        <f t="shared" si="1"/>
        <v>1020</v>
      </c>
      <c r="G17">
        <f t="shared" si="2"/>
        <v>2040</v>
      </c>
      <c r="H17">
        <v>17.600000000000001</v>
      </c>
      <c r="I17" s="29">
        <f t="shared" si="3"/>
        <v>57.954545454545453</v>
      </c>
      <c r="J17" s="31">
        <f>G17/H17</f>
        <v>115.90909090909091</v>
      </c>
    </row>
    <row r="18" spans="1:10" x14ac:dyDescent="0.2">
      <c r="A18" s="3"/>
      <c r="B18" s="3"/>
      <c r="I18" s="29"/>
      <c r="J18" s="31"/>
    </row>
    <row r="19" spans="1:10" x14ac:dyDescent="0.2">
      <c r="A19" t="s">
        <v>19</v>
      </c>
      <c r="B19">
        <f>SUM(B4:B15)+B16+B17</f>
        <v>6.74</v>
      </c>
      <c r="F19">
        <f>SUM(F4:F15)+F18</f>
        <v>6592</v>
      </c>
      <c r="G19">
        <f>SUM(G4:G15)+G18</f>
        <v>13184</v>
      </c>
      <c r="I19" s="29">
        <f>SUM(I4:I17)</f>
        <v>509.77272727272725</v>
      </c>
      <c r="J19" s="31">
        <f>SUM(J4:J15)+J18</f>
        <v>749.09090909090912</v>
      </c>
    </row>
    <row r="70" spans="1:2" x14ac:dyDescent="0.2">
      <c r="A70" s="12" t="s">
        <v>23</v>
      </c>
      <c r="B70" s="12" t="s">
        <v>24</v>
      </c>
    </row>
    <row r="71" spans="1:2" x14ac:dyDescent="0.2">
      <c r="A71" s="12" t="s">
        <v>28</v>
      </c>
      <c r="B71" s="12">
        <v>7.0000000000000007E-2</v>
      </c>
    </row>
    <row r="72" spans="1:2" x14ac:dyDescent="0.2">
      <c r="A72" s="12" t="s">
        <v>30</v>
      </c>
      <c r="B72" s="12">
        <v>0.08</v>
      </c>
    </row>
    <row r="73" spans="1:2" x14ac:dyDescent="0.2">
      <c r="A73" s="12" t="s">
        <v>31</v>
      </c>
      <c r="B73" s="12">
        <v>0.27</v>
      </c>
    </row>
    <row r="74" spans="1:2" x14ac:dyDescent="0.2">
      <c r="A74" s="12" t="s">
        <v>32</v>
      </c>
      <c r="B74" s="12">
        <v>0.14000000000000001</v>
      </c>
    </row>
    <row r="75" spans="1:2" x14ac:dyDescent="0.2">
      <c r="A75" s="12" t="s">
        <v>33</v>
      </c>
      <c r="B75" s="12">
        <v>0.08</v>
      </c>
    </row>
    <row r="76" spans="1:2" x14ac:dyDescent="0.2">
      <c r="A76" s="12" t="s">
        <v>34</v>
      </c>
      <c r="B76" s="12">
        <v>0.11</v>
      </c>
    </row>
    <row r="77" spans="1:2" x14ac:dyDescent="0.2">
      <c r="A77" s="12" t="s">
        <v>35</v>
      </c>
      <c r="B77" s="12">
        <v>0.3</v>
      </c>
    </row>
    <row r="78" spans="1:2" ht="16" x14ac:dyDescent="0.2">
      <c r="A78" s="12" t="s">
        <v>41</v>
      </c>
      <c r="B78" s="13">
        <v>1.6</v>
      </c>
    </row>
    <row r="79" spans="1:2" x14ac:dyDescent="0.2">
      <c r="A79" s="12" t="s">
        <v>36</v>
      </c>
      <c r="B79" s="12">
        <v>1.03</v>
      </c>
    </row>
    <row r="80" spans="1:2" x14ac:dyDescent="0.2">
      <c r="A80" s="12" t="s">
        <v>37</v>
      </c>
      <c r="B80" s="12">
        <v>0.17</v>
      </c>
    </row>
    <row r="81" spans="1:2" x14ac:dyDescent="0.2">
      <c r="A81" s="12" t="s">
        <v>39</v>
      </c>
      <c r="B81" s="12">
        <v>0.27</v>
      </c>
    </row>
    <row r="82" spans="1:2" x14ac:dyDescent="0.2">
      <c r="A82" s="12" t="s">
        <v>40</v>
      </c>
      <c r="B82" s="12">
        <v>0.92</v>
      </c>
    </row>
    <row r="83" spans="1:2" x14ac:dyDescent="0.2">
      <c r="A83" s="12" t="s">
        <v>42</v>
      </c>
      <c r="B83" s="12">
        <v>0.85</v>
      </c>
    </row>
    <row r="84" spans="1:2" x14ac:dyDescent="0.2">
      <c r="A84" s="12" t="s">
        <v>43</v>
      </c>
      <c r="B84" s="12">
        <v>0.85</v>
      </c>
    </row>
    <row r="85" spans="1:2" x14ac:dyDescent="0.2">
      <c r="A85" s="12"/>
      <c r="B85" s="12"/>
    </row>
    <row r="86" spans="1:2" x14ac:dyDescent="0.2">
      <c r="A86" s="12" t="s">
        <v>19</v>
      </c>
      <c r="B86" s="12">
        <v>6.74</v>
      </c>
    </row>
    <row r="87" spans="1:2" x14ac:dyDescent="0.2">
      <c r="A87" s="12"/>
      <c r="B87" s="12"/>
    </row>
  </sheetData>
  <pageMargins left="0.7" right="0.7" top="0.75" bottom="0.75" header="0.3" footer="0.3"/>
  <pageSetup scale="85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84B85-FAEF-D74C-8312-8DB0A77245FC}">
  <dimension ref="A1:P18"/>
  <sheetViews>
    <sheetView zoomScale="75" zoomScaleNormal="75" workbookViewId="0">
      <selection activeCell="X38" sqref="X38"/>
    </sheetView>
  </sheetViews>
  <sheetFormatPr baseColWidth="10" defaultRowHeight="15" x14ac:dyDescent="0.2"/>
  <cols>
    <col min="1" max="1" width="12.83203125" customWidth="1"/>
    <col min="4" max="15" width="5.83203125" customWidth="1"/>
    <col min="16" max="16" width="12.83203125" customWidth="1"/>
  </cols>
  <sheetData>
    <row r="1" spans="1:16" x14ac:dyDescent="0.2">
      <c r="A1" s="16" t="s">
        <v>23</v>
      </c>
      <c r="B1" s="28" t="s">
        <v>91</v>
      </c>
      <c r="C1" s="9" t="s">
        <v>49</v>
      </c>
      <c r="D1" s="8" t="s">
        <v>4</v>
      </c>
      <c r="E1" s="8" t="s">
        <v>5</v>
      </c>
      <c r="F1" s="8" t="s">
        <v>6</v>
      </c>
      <c r="G1" s="8" t="s">
        <v>7</v>
      </c>
      <c r="H1" s="8" t="s">
        <v>0</v>
      </c>
      <c r="I1" s="8" t="s">
        <v>1</v>
      </c>
      <c r="J1" s="8" t="s">
        <v>2</v>
      </c>
      <c r="K1" s="8" t="s">
        <v>20</v>
      </c>
      <c r="L1" s="8" t="s">
        <v>21</v>
      </c>
      <c r="M1" s="8" t="s">
        <v>8</v>
      </c>
      <c r="N1" s="8" t="s">
        <v>9</v>
      </c>
      <c r="O1" s="8" t="s">
        <v>3</v>
      </c>
      <c r="P1" s="15" t="s">
        <v>23</v>
      </c>
    </row>
    <row r="2" spans="1:16" x14ac:dyDescent="0.2">
      <c r="A2" s="18" t="s">
        <v>28</v>
      </c>
      <c r="B2" s="29">
        <f>FieldDays!I4</f>
        <v>4.7727272727272734</v>
      </c>
      <c r="C2" s="7">
        <f>SUM(D2:O2)</f>
        <v>5</v>
      </c>
      <c r="D2" s="6">
        <v>2</v>
      </c>
      <c r="E2" s="6">
        <v>0</v>
      </c>
      <c r="F2" s="6">
        <v>0</v>
      </c>
      <c r="G2" s="6">
        <v>2</v>
      </c>
      <c r="H2" s="6">
        <v>0</v>
      </c>
      <c r="I2" s="6">
        <v>0</v>
      </c>
      <c r="J2" s="6">
        <v>1</v>
      </c>
      <c r="K2" s="6">
        <v>0</v>
      </c>
      <c r="L2" s="6">
        <v>0</v>
      </c>
      <c r="M2" s="6">
        <v>0</v>
      </c>
      <c r="N2" s="6">
        <v>0</v>
      </c>
      <c r="O2" s="6">
        <v>0</v>
      </c>
      <c r="P2" s="1" t="s">
        <v>28</v>
      </c>
    </row>
    <row r="3" spans="1:16" x14ac:dyDescent="0.2">
      <c r="A3" s="3" t="s">
        <v>30</v>
      </c>
      <c r="B3" s="29">
        <f>FieldDays!I5</f>
        <v>5.4545454545454541</v>
      </c>
      <c r="C3" s="7">
        <f>SUM(D3:O3)</f>
        <v>5</v>
      </c>
      <c r="D3" s="6">
        <v>2</v>
      </c>
      <c r="E3" s="6">
        <v>0</v>
      </c>
      <c r="F3" s="6">
        <v>0</v>
      </c>
      <c r="G3" s="6">
        <v>2</v>
      </c>
      <c r="H3" s="6">
        <v>0</v>
      </c>
      <c r="I3" s="6">
        <v>0</v>
      </c>
      <c r="J3" s="6">
        <v>1</v>
      </c>
      <c r="K3" s="6">
        <v>0</v>
      </c>
      <c r="L3" s="6">
        <v>0</v>
      </c>
      <c r="M3" s="6">
        <v>0</v>
      </c>
      <c r="N3" s="6">
        <v>0</v>
      </c>
      <c r="O3" s="6">
        <v>0</v>
      </c>
      <c r="P3" t="s">
        <v>30</v>
      </c>
    </row>
    <row r="4" spans="1:16" x14ac:dyDescent="0.2">
      <c r="A4" s="3" t="s">
        <v>31</v>
      </c>
      <c r="B4" s="29">
        <f>FieldDays!I6</f>
        <v>18.409090909090907</v>
      </c>
      <c r="C4" s="7">
        <f>SUM(D4:O4)</f>
        <v>16</v>
      </c>
      <c r="D4" s="6">
        <v>0</v>
      </c>
      <c r="E4" s="6">
        <v>1</v>
      </c>
      <c r="F4" s="6">
        <v>0</v>
      </c>
      <c r="G4" s="6">
        <v>4</v>
      </c>
      <c r="H4" s="6">
        <v>0</v>
      </c>
      <c r="I4" s="6">
        <v>0</v>
      </c>
      <c r="J4" s="6">
        <v>4</v>
      </c>
      <c r="K4" s="6">
        <v>0</v>
      </c>
      <c r="L4" s="6">
        <v>0</v>
      </c>
      <c r="M4" s="6">
        <v>0</v>
      </c>
      <c r="N4" s="6">
        <v>4</v>
      </c>
      <c r="O4" s="6">
        <v>3</v>
      </c>
      <c r="P4" t="s">
        <v>31</v>
      </c>
    </row>
    <row r="5" spans="1:16" x14ac:dyDescent="0.2">
      <c r="A5" s="3" t="s">
        <v>32</v>
      </c>
      <c r="B5" s="29">
        <f>FieldDays!I7</f>
        <v>9.5454545454545467</v>
      </c>
      <c r="C5" s="6">
        <f>SUM(D5:O5)</f>
        <v>8</v>
      </c>
      <c r="D5" s="6">
        <v>0</v>
      </c>
      <c r="E5" s="6">
        <v>0</v>
      </c>
      <c r="F5" s="6">
        <v>0</v>
      </c>
      <c r="G5" s="6">
        <v>3</v>
      </c>
      <c r="H5" s="6">
        <v>0</v>
      </c>
      <c r="I5" s="6">
        <v>3</v>
      </c>
      <c r="J5" s="6">
        <v>0</v>
      </c>
      <c r="K5" s="6">
        <v>0</v>
      </c>
      <c r="L5" s="6">
        <v>2</v>
      </c>
      <c r="M5" s="6">
        <v>0</v>
      </c>
      <c r="N5" s="6">
        <v>0</v>
      </c>
      <c r="O5" s="6">
        <v>0</v>
      </c>
      <c r="P5" t="s">
        <v>32</v>
      </c>
    </row>
    <row r="6" spans="1:16" x14ac:dyDescent="0.2">
      <c r="A6" s="3" t="s">
        <v>33</v>
      </c>
      <c r="B6" s="29">
        <f>FieldDays!I8</f>
        <v>5.4545454545454541</v>
      </c>
      <c r="C6" s="6">
        <f>SUM(D6:O6)</f>
        <v>5</v>
      </c>
      <c r="D6" s="6">
        <v>0</v>
      </c>
      <c r="E6" s="6">
        <v>0</v>
      </c>
      <c r="F6" s="6">
        <v>0</v>
      </c>
      <c r="G6" s="6">
        <v>2</v>
      </c>
      <c r="H6" s="6">
        <v>0</v>
      </c>
      <c r="I6" s="6">
        <v>0</v>
      </c>
      <c r="J6" s="6">
        <v>2</v>
      </c>
      <c r="K6" s="6">
        <v>0</v>
      </c>
      <c r="L6" s="6">
        <v>0</v>
      </c>
      <c r="M6" s="6">
        <v>0</v>
      </c>
      <c r="N6" s="6">
        <v>0</v>
      </c>
      <c r="O6" s="6">
        <v>1</v>
      </c>
      <c r="P6" t="s">
        <v>33</v>
      </c>
    </row>
    <row r="7" spans="1:16" x14ac:dyDescent="0.2">
      <c r="A7" s="3" t="s">
        <v>34</v>
      </c>
      <c r="B7" s="29">
        <f>FieldDays!I9</f>
        <v>7.4999999999999991</v>
      </c>
      <c r="C7" s="7">
        <f>SUM(D7:O7)</f>
        <v>6</v>
      </c>
      <c r="D7" s="6">
        <v>0</v>
      </c>
      <c r="E7" s="6">
        <v>0</v>
      </c>
      <c r="F7" s="6">
        <v>0</v>
      </c>
      <c r="G7" s="6">
        <v>2</v>
      </c>
      <c r="H7" s="6">
        <v>0</v>
      </c>
      <c r="I7" s="6">
        <v>0</v>
      </c>
      <c r="J7" s="6">
        <v>2</v>
      </c>
      <c r="K7" s="6">
        <v>0</v>
      </c>
      <c r="L7" s="6">
        <v>0</v>
      </c>
      <c r="M7" s="6">
        <v>2</v>
      </c>
      <c r="N7" s="6">
        <v>0</v>
      </c>
      <c r="O7" s="6">
        <v>0</v>
      </c>
      <c r="P7" t="s">
        <v>34</v>
      </c>
    </row>
    <row r="8" spans="1:16" x14ac:dyDescent="0.2">
      <c r="A8" s="3" t="s">
        <v>35</v>
      </c>
      <c r="B8" s="29">
        <f>FieldDays!I10</f>
        <v>20.454545454545453</v>
      </c>
      <c r="C8" s="7">
        <f>SUM(D8:O8)</f>
        <v>17</v>
      </c>
      <c r="D8" s="6">
        <v>4</v>
      </c>
      <c r="E8" s="6">
        <v>0</v>
      </c>
      <c r="F8" s="6">
        <v>0</v>
      </c>
      <c r="G8" s="6">
        <v>4</v>
      </c>
      <c r="H8" s="6">
        <v>0</v>
      </c>
      <c r="I8" s="6">
        <v>0</v>
      </c>
      <c r="J8" s="6">
        <v>4</v>
      </c>
      <c r="K8" s="6">
        <v>0</v>
      </c>
      <c r="L8" s="6">
        <v>0</v>
      </c>
      <c r="M8" s="6">
        <v>5</v>
      </c>
      <c r="N8" s="6">
        <v>0</v>
      </c>
      <c r="O8" s="6">
        <v>0</v>
      </c>
      <c r="P8" t="s">
        <v>35</v>
      </c>
    </row>
    <row r="9" spans="1:16" x14ac:dyDescent="0.2">
      <c r="A9" s="12" t="s">
        <v>41</v>
      </c>
      <c r="B9" s="29">
        <f>FieldDays!I11</f>
        <v>109.09090909090908</v>
      </c>
      <c r="C9" s="7">
        <f>SUM(D9:O9)</f>
        <v>85</v>
      </c>
      <c r="D9" s="6">
        <v>14</v>
      </c>
      <c r="E9" s="6">
        <v>8</v>
      </c>
      <c r="F9" s="6">
        <v>12</v>
      </c>
      <c r="G9" s="6">
        <v>5</v>
      </c>
      <c r="H9" s="6">
        <v>0</v>
      </c>
      <c r="I9" s="6">
        <v>6</v>
      </c>
      <c r="J9" s="6">
        <v>0</v>
      </c>
      <c r="K9" s="6">
        <v>0</v>
      </c>
      <c r="L9" s="6">
        <v>10</v>
      </c>
      <c r="M9" s="6">
        <v>0</v>
      </c>
      <c r="N9" s="6">
        <v>17</v>
      </c>
      <c r="O9" s="6">
        <v>13</v>
      </c>
      <c r="P9" s="4" t="s">
        <v>41</v>
      </c>
    </row>
    <row r="10" spans="1:16" x14ac:dyDescent="0.2">
      <c r="A10" s="3" t="s">
        <v>36</v>
      </c>
      <c r="B10" s="29">
        <f>FieldDays!I12</f>
        <v>70.22727272727272</v>
      </c>
      <c r="C10" s="7">
        <f>SUM(D10:O10)</f>
        <v>49</v>
      </c>
      <c r="D10" s="6">
        <v>0</v>
      </c>
      <c r="E10" s="6">
        <v>10</v>
      </c>
      <c r="F10" s="6">
        <v>0</v>
      </c>
      <c r="G10" s="6">
        <v>0</v>
      </c>
      <c r="H10" s="6">
        <v>15</v>
      </c>
      <c r="I10" s="6">
        <v>0</v>
      </c>
      <c r="J10" s="6">
        <v>0</v>
      </c>
      <c r="K10" s="6">
        <v>15</v>
      </c>
      <c r="L10" s="6">
        <v>0</v>
      </c>
      <c r="M10" s="6">
        <v>0</v>
      </c>
      <c r="N10" s="6">
        <v>0</v>
      </c>
      <c r="O10" s="6">
        <v>9</v>
      </c>
      <c r="P10" t="s">
        <v>36</v>
      </c>
    </row>
    <row r="11" spans="1:16" x14ac:dyDescent="0.2">
      <c r="A11" s="3" t="s">
        <v>37</v>
      </c>
      <c r="B11" s="29">
        <f>FieldDays!I13</f>
        <v>15.454545454545453</v>
      </c>
      <c r="C11" s="7">
        <f>SUM(D11:O11)</f>
        <v>8</v>
      </c>
      <c r="D11" s="6">
        <v>2</v>
      </c>
      <c r="E11" s="6">
        <v>0</v>
      </c>
      <c r="F11" s="6">
        <v>0</v>
      </c>
      <c r="G11" s="6">
        <v>2</v>
      </c>
      <c r="H11" s="6">
        <v>0</v>
      </c>
      <c r="I11" s="6">
        <v>0</v>
      </c>
      <c r="J11" s="6">
        <v>2</v>
      </c>
      <c r="K11" s="6">
        <v>0</v>
      </c>
      <c r="L11" s="6">
        <v>0</v>
      </c>
      <c r="M11" s="6">
        <v>2</v>
      </c>
      <c r="N11" s="6">
        <v>0</v>
      </c>
      <c r="O11" s="6">
        <v>0</v>
      </c>
      <c r="P11" s="3" t="s">
        <v>37</v>
      </c>
    </row>
    <row r="12" spans="1:16" x14ac:dyDescent="0.2">
      <c r="A12" s="3" t="s">
        <v>39</v>
      </c>
      <c r="B12" s="29">
        <f>FieldDays!I14</f>
        <v>24.545454545454543</v>
      </c>
      <c r="C12" s="7">
        <f>SUM(D12:O12)</f>
        <v>13</v>
      </c>
      <c r="D12" s="6">
        <v>1</v>
      </c>
      <c r="E12" s="6">
        <v>0</v>
      </c>
      <c r="F12" s="6">
        <v>0</v>
      </c>
      <c r="G12" s="6">
        <v>4</v>
      </c>
      <c r="H12" s="6">
        <v>0</v>
      </c>
      <c r="I12" s="6">
        <v>0</v>
      </c>
      <c r="J12" s="6">
        <v>4</v>
      </c>
      <c r="K12" s="6">
        <v>0</v>
      </c>
      <c r="L12" s="6">
        <v>0</v>
      </c>
      <c r="M12" s="6">
        <v>4</v>
      </c>
      <c r="N12" s="6">
        <v>0</v>
      </c>
      <c r="O12" s="6">
        <v>0</v>
      </c>
      <c r="P12" s="3" t="s">
        <v>39</v>
      </c>
    </row>
    <row r="13" spans="1:16" x14ac:dyDescent="0.2">
      <c r="A13" s="3" t="s">
        <v>40</v>
      </c>
      <c r="B13" s="29">
        <f>FieldDays!I15</f>
        <v>83.636363636363626</v>
      </c>
      <c r="C13" s="7">
        <f>SUM(D13:O13)</f>
        <v>54</v>
      </c>
      <c r="D13" s="6">
        <v>6</v>
      </c>
      <c r="E13" s="6">
        <v>9</v>
      </c>
      <c r="F13" s="6">
        <v>0</v>
      </c>
      <c r="G13" s="6">
        <v>0</v>
      </c>
      <c r="H13" s="6">
        <v>15</v>
      </c>
      <c r="I13" s="6">
        <v>0</v>
      </c>
      <c r="J13" s="6">
        <v>0</v>
      </c>
      <c r="K13" s="6">
        <v>15</v>
      </c>
      <c r="L13" s="6">
        <v>0</v>
      </c>
      <c r="M13" s="6">
        <v>0</v>
      </c>
      <c r="N13" s="6">
        <v>9</v>
      </c>
      <c r="O13" s="6">
        <v>0</v>
      </c>
      <c r="P13" s="3" t="s">
        <v>40</v>
      </c>
    </row>
    <row r="14" spans="1:16" x14ac:dyDescent="0.2">
      <c r="A14" s="3" t="s">
        <v>42</v>
      </c>
      <c r="B14" s="29">
        <f>FieldDays!I16</f>
        <v>77.272727272727266</v>
      </c>
      <c r="C14" s="7">
        <f>SUM(D14:O14)</f>
        <v>47</v>
      </c>
      <c r="D14" s="6">
        <v>0</v>
      </c>
      <c r="E14" s="6">
        <v>0</v>
      </c>
      <c r="F14" s="6">
        <v>12</v>
      </c>
      <c r="G14" s="6">
        <v>0</v>
      </c>
      <c r="H14" s="6">
        <v>0</v>
      </c>
      <c r="I14" s="6">
        <v>12</v>
      </c>
      <c r="J14" s="6">
        <v>0</v>
      </c>
      <c r="K14" s="6">
        <v>0</v>
      </c>
      <c r="L14" s="6">
        <v>0</v>
      </c>
      <c r="M14" s="6">
        <v>18</v>
      </c>
      <c r="N14" s="6">
        <v>0</v>
      </c>
      <c r="O14" s="6">
        <v>5</v>
      </c>
      <c r="P14" s="3" t="s">
        <v>42</v>
      </c>
    </row>
    <row r="15" spans="1:16" x14ac:dyDescent="0.2">
      <c r="A15" s="3" t="s">
        <v>43</v>
      </c>
      <c r="B15" s="29">
        <f>FieldDays!I17</f>
        <v>57.954545454545453</v>
      </c>
      <c r="C15" s="7">
        <f>SUM(D15:O15)</f>
        <v>34</v>
      </c>
      <c r="D15" s="6">
        <v>0</v>
      </c>
      <c r="E15" s="6">
        <v>0</v>
      </c>
      <c r="F15" s="6">
        <v>7</v>
      </c>
      <c r="G15" s="6">
        <v>0</v>
      </c>
      <c r="H15" s="6">
        <v>0</v>
      </c>
      <c r="I15" s="6">
        <v>9</v>
      </c>
      <c r="J15" s="6">
        <v>0</v>
      </c>
      <c r="K15" s="6">
        <v>0</v>
      </c>
      <c r="L15" s="6">
        <v>18</v>
      </c>
      <c r="M15" s="6">
        <v>0</v>
      </c>
      <c r="N15" s="6">
        <v>0</v>
      </c>
      <c r="O15" s="6">
        <v>0</v>
      </c>
      <c r="P15" s="3" t="s">
        <v>43</v>
      </c>
    </row>
    <row r="16" spans="1:16" x14ac:dyDescent="0.2">
      <c r="A16" s="3"/>
      <c r="B16" s="33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6" x14ac:dyDescent="0.2">
      <c r="A17" s="3"/>
      <c r="B17" s="33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</row>
    <row r="18" spans="1:16" x14ac:dyDescent="0.2">
      <c r="A18" s="5" t="s">
        <v>19</v>
      </c>
      <c r="B18" s="29">
        <f>SUM(B2:B15)</f>
        <v>509.77272727272725</v>
      </c>
      <c r="C18" s="11">
        <f>SUM(C2:C16)</f>
        <v>352</v>
      </c>
      <c r="D18" s="7">
        <f>SUM(D2:D15)</f>
        <v>31</v>
      </c>
      <c r="E18" s="7">
        <f>SUM(E2:E15)</f>
        <v>28</v>
      </c>
      <c r="F18" s="7">
        <f>SUM(F2:F15)</f>
        <v>31</v>
      </c>
      <c r="G18" s="7">
        <f>SUM(G2:G15)</f>
        <v>30</v>
      </c>
      <c r="H18" s="7">
        <f>SUM(H2:H15)</f>
        <v>30</v>
      </c>
      <c r="I18" s="7">
        <f>SUM(I2:I15)</f>
        <v>30</v>
      </c>
      <c r="J18" s="7">
        <f>SUM(J2:J15)</f>
        <v>20</v>
      </c>
      <c r="K18" s="7">
        <f>SUM(K2:K15)</f>
        <v>30</v>
      </c>
      <c r="L18" s="7">
        <f>SUM(L2:L15)</f>
        <v>30</v>
      </c>
      <c r="M18" s="7">
        <f>SUM(M2:M15)</f>
        <v>31</v>
      </c>
      <c r="N18" s="7">
        <f>SUM(N2:N15)</f>
        <v>30</v>
      </c>
      <c r="O18" s="7">
        <f>SUM(O2:O15)</f>
        <v>31</v>
      </c>
      <c r="P18" t="s">
        <v>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877B8-9896-CC49-9737-CBFDE9790611}">
  <sheetPr>
    <pageSetUpPr fitToPage="1"/>
  </sheetPr>
  <dimension ref="A1:AA34"/>
  <sheetViews>
    <sheetView tabSelected="1" workbookViewId="0">
      <selection activeCell="M26" sqref="M26"/>
    </sheetView>
  </sheetViews>
  <sheetFormatPr baseColWidth="10" defaultRowHeight="15" x14ac:dyDescent="0.2"/>
  <cols>
    <col min="1" max="1" width="12.83203125" customWidth="1"/>
    <col min="14" max="14" width="12.83203125" customWidth="1"/>
  </cols>
  <sheetData>
    <row r="1" spans="1:27" x14ac:dyDescent="0.2">
      <c r="A1" s="17" t="s">
        <v>23</v>
      </c>
      <c r="B1" s="8" t="s">
        <v>4</v>
      </c>
      <c r="D1" s="8" t="s">
        <v>5</v>
      </c>
      <c r="F1" s="8" t="s">
        <v>6</v>
      </c>
      <c r="H1" s="8" t="s">
        <v>7</v>
      </c>
      <c r="J1" s="8" t="s">
        <v>0</v>
      </c>
      <c r="L1" s="8" t="s">
        <v>1</v>
      </c>
      <c r="N1" s="19" t="s">
        <v>23</v>
      </c>
      <c r="O1" s="8" t="s">
        <v>2</v>
      </c>
      <c r="Q1" s="8" t="s">
        <v>20</v>
      </c>
      <c r="S1" s="8" t="s">
        <v>21</v>
      </c>
      <c r="U1" s="8" t="s">
        <v>8</v>
      </c>
      <c r="W1" s="8" t="s">
        <v>9</v>
      </c>
      <c r="Y1" s="8" t="s">
        <v>3</v>
      </c>
      <c r="AA1" s="9" t="s">
        <v>23</v>
      </c>
    </row>
    <row r="2" spans="1:27" x14ac:dyDescent="0.2">
      <c r="A2" s="1" t="s">
        <v>28</v>
      </c>
      <c r="B2" s="6">
        <v>2</v>
      </c>
      <c r="D2" s="6">
        <v>0</v>
      </c>
      <c r="F2" s="6">
        <v>0</v>
      </c>
      <c r="H2" s="6">
        <v>2</v>
      </c>
      <c r="J2" s="6">
        <v>0</v>
      </c>
      <c r="L2" s="6">
        <v>0</v>
      </c>
      <c r="N2" s="18" t="s">
        <v>28</v>
      </c>
      <c r="O2" s="6">
        <v>1</v>
      </c>
      <c r="Q2" s="6">
        <v>0</v>
      </c>
      <c r="S2" s="6">
        <v>0</v>
      </c>
      <c r="U2" s="6">
        <v>0</v>
      </c>
      <c r="W2" s="6">
        <v>0</v>
      </c>
      <c r="Y2" s="6">
        <v>0</v>
      </c>
      <c r="AA2" s="18" t="s">
        <v>28</v>
      </c>
    </row>
    <row r="3" spans="1:27" x14ac:dyDescent="0.2">
      <c r="A3" t="s">
        <v>30</v>
      </c>
      <c r="B3" s="6">
        <v>2</v>
      </c>
      <c r="D3" s="6">
        <v>0</v>
      </c>
      <c r="F3" s="6">
        <v>0</v>
      </c>
      <c r="H3" s="6">
        <v>2</v>
      </c>
      <c r="J3" s="6">
        <v>0</v>
      </c>
      <c r="L3" s="6">
        <v>0</v>
      </c>
      <c r="N3" s="3" t="s">
        <v>30</v>
      </c>
      <c r="O3" s="6">
        <v>1</v>
      </c>
      <c r="Q3" s="6">
        <v>0</v>
      </c>
      <c r="S3" s="6">
        <v>0</v>
      </c>
      <c r="U3" s="6">
        <v>0</v>
      </c>
      <c r="W3" s="6">
        <v>0</v>
      </c>
      <c r="Y3" s="6">
        <v>0</v>
      </c>
      <c r="AA3" s="3" t="s">
        <v>30</v>
      </c>
    </row>
    <row r="4" spans="1:27" x14ac:dyDescent="0.2">
      <c r="A4" t="s">
        <v>31</v>
      </c>
      <c r="B4" s="6">
        <v>0</v>
      </c>
      <c r="D4" s="6">
        <v>1</v>
      </c>
      <c r="F4" s="6">
        <v>0</v>
      </c>
      <c r="H4" s="6">
        <v>4</v>
      </c>
      <c r="J4" s="6">
        <v>0</v>
      </c>
      <c r="L4" s="6">
        <v>0</v>
      </c>
      <c r="N4" s="3" t="s">
        <v>31</v>
      </c>
      <c r="O4" s="6">
        <v>4</v>
      </c>
      <c r="Q4" s="6">
        <v>0</v>
      </c>
      <c r="S4" s="6">
        <v>0</v>
      </c>
      <c r="U4" s="6">
        <v>0</v>
      </c>
      <c r="W4" s="6">
        <v>4</v>
      </c>
      <c r="Y4" s="6">
        <v>3</v>
      </c>
      <c r="AA4" s="3" t="s">
        <v>31</v>
      </c>
    </row>
    <row r="5" spans="1:27" x14ac:dyDescent="0.2">
      <c r="A5" t="s">
        <v>32</v>
      </c>
      <c r="B5" s="6">
        <v>0</v>
      </c>
      <c r="D5" s="6">
        <v>0</v>
      </c>
      <c r="F5" s="6">
        <v>0</v>
      </c>
      <c r="H5" s="6">
        <v>3</v>
      </c>
      <c r="J5" s="6">
        <v>0</v>
      </c>
      <c r="L5" s="6">
        <v>3</v>
      </c>
      <c r="N5" s="3" t="s">
        <v>32</v>
      </c>
      <c r="O5" s="6">
        <v>0</v>
      </c>
      <c r="Q5" s="6">
        <v>0</v>
      </c>
      <c r="S5" s="6">
        <v>2</v>
      </c>
      <c r="U5" s="6">
        <v>0</v>
      </c>
      <c r="W5" s="6">
        <v>0</v>
      </c>
      <c r="Y5" s="6">
        <v>0</v>
      </c>
      <c r="AA5" s="3" t="s">
        <v>32</v>
      </c>
    </row>
    <row r="6" spans="1:27" x14ac:dyDescent="0.2">
      <c r="A6" t="s">
        <v>33</v>
      </c>
      <c r="B6" s="6">
        <v>0</v>
      </c>
      <c r="D6" s="6">
        <v>0</v>
      </c>
      <c r="F6" s="6">
        <v>0</v>
      </c>
      <c r="H6" s="6">
        <v>2</v>
      </c>
      <c r="J6" s="6">
        <v>0</v>
      </c>
      <c r="L6" s="6">
        <v>0</v>
      </c>
      <c r="N6" s="3" t="s">
        <v>33</v>
      </c>
      <c r="O6" s="6">
        <v>2</v>
      </c>
      <c r="Q6" s="6">
        <v>0</v>
      </c>
      <c r="S6" s="6">
        <v>0</v>
      </c>
      <c r="U6" s="6">
        <v>0</v>
      </c>
      <c r="W6" s="6">
        <v>0</v>
      </c>
      <c r="Y6" s="6">
        <v>1</v>
      </c>
      <c r="AA6" s="3" t="s">
        <v>33</v>
      </c>
    </row>
    <row r="7" spans="1:27" x14ac:dyDescent="0.2">
      <c r="A7" t="s">
        <v>34</v>
      </c>
      <c r="B7" s="6">
        <v>0</v>
      </c>
      <c r="D7" s="6">
        <v>0</v>
      </c>
      <c r="F7" s="6">
        <v>0</v>
      </c>
      <c r="H7" s="6">
        <v>2</v>
      </c>
      <c r="J7" s="6">
        <v>0</v>
      </c>
      <c r="L7" s="6">
        <v>0</v>
      </c>
      <c r="N7" s="3" t="s">
        <v>34</v>
      </c>
      <c r="O7" s="6">
        <v>2</v>
      </c>
      <c r="Q7" s="6">
        <v>0</v>
      </c>
      <c r="S7" s="6">
        <v>0</v>
      </c>
      <c r="U7" s="6">
        <v>2</v>
      </c>
      <c r="W7" s="6">
        <v>0</v>
      </c>
      <c r="Y7" s="6">
        <v>0</v>
      </c>
      <c r="AA7" s="3" t="s">
        <v>34</v>
      </c>
    </row>
    <row r="8" spans="1:27" x14ac:dyDescent="0.2">
      <c r="A8" t="s">
        <v>35</v>
      </c>
      <c r="B8" s="6">
        <v>4</v>
      </c>
      <c r="D8" s="6">
        <v>0</v>
      </c>
      <c r="F8" s="6">
        <v>0</v>
      </c>
      <c r="H8" s="6">
        <v>4</v>
      </c>
      <c r="J8" s="6">
        <v>0</v>
      </c>
      <c r="L8" s="6">
        <v>0</v>
      </c>
      <c r="N8" s="3" t="s">
        <v>35</v>
      </c>
      <c r="O8" s="6">
        <v>4</v>
      </c>
      <c r="Q8" s="6">
        <v>0</v>
      </c>
      <c r="S8" s="6">
        <v>0</v>
      </c>
      <c r="U8" s="6">
        <v>5</v>
      </c>
      <c r="W8" s="6">
        <v>0</v>
      </c>
      <c r="Y8" s="6">
        <v>0</v>
      </c>
      <c r="AA8" s="3" t="s">
        <v>35</v>
      </c>
    </row>
    <row r="9" spans="1:27" x14ac:dyDescent="0.2">
      <c r="A9" s="4" t="s">
        <v>41</v>
      </c>
      <c r="B9" s="6">
        <v>14</v>
      </c>
      <c r="D9" s="6">
        <v>8</v>
      </c>
      <c r="F9" s="6">
        <v>12</v>
      </c>
      <c r="H9" s="6">
        <v>5</v>
      </c>
      <c r="J9" s="6">
        <v>0</v>
      </c>
      <c r="L9" s="6">
        <v>6</v>
      </c>
      <c r="N9" s="12" t="s">
        <v>41</v>
      </c>
      <c r="O9" s="6">
        <v>0</v>
      </c>
      <c r="Q9" s="6">
        <v>0</v>
      </c>
      <c r="S9" s="6">
        <v>10</v>
      </c>
      <c r="U9" s="6">
        <v>0</v>
      </c>
      <c r="W9" s="6">
        <v>17</v>
      </c>
      <c r="Y9" s="6">
        <v>13</v>
      </c>
      <c r="AA9" s="12" t="s">
        <v>41</v>
      </c>
    </row>
    <row r="10" spans="1:27" x14ac:dyDescent="0.2">
      <c r="A10" t="s">
        <v>36</v>
      </c>
      <c r="B10" s="6">
        <v>0</v>
      </c>
      <c r="D10" s="6">
        <v>10</v>
      </c>
      <c r="F10" s="6">
        <v>0</v>
      </c>
      <c r="H10" s="6">
        <v>0</v>
      </c>
      <c r="J10" s="6">
        <v>15</v>
      </c>
      <c r="L10" s="6">
        <v>0</v>
      </c>
      <c r="N10" s="3" t="s">
        <v>36</v>
      </c>
      <c r="O10" s="6">
        <v>0</v>
      </c>
      <c r="Q10" s="6">
        <v>15</v>
      </c>
      <c r="S10" s="6">
        <v>0</v>
      </c>
      <c r="U10" s="6">
        <v>0</v>
      </c>
      <c r="W10" s="6">
        <v>0</v>
      </c>
      <c r="Y10" s="6">
        <v>9</v>
      </c>
      <c r="AA10" s="3" t="s">
        <v>36</v>
      </c>
    </row>
    <row r="11" spans="1:27" x14ac:dyDescent="0.2">
      <c r="A11" s="3" t="s">
        <v>37</v>
      </c>
      <c r="B11" s="6">
        <v>2</v>
      </c>
      <c r="D11" s="6">
        <v>0</v>
      </c>
      <c r="F11" s="6">
        <v>0</v>
      </c>
      <c r="H11" s="6">
        <v>2</v>
      </c>
      <c r="J11" s="6">
        <v>0</v>
      </c>
      <c r="L11" s="6">
        <v>0</v>
      </c>
      <c r="N11" s="3" t="s">
        <v>37</v>
      </c>
      <c r="O11" s="6">
        <v>2</v>
      </c>
      <c r="Q11" s="6">
        <v>0</v>
      </c>
      <c r="S11" s="6">
        <v>0</v>
      </c>
      <c r="U11" s="6">
        <v>2</v>
      </c>
      <c r="W11" s="6">
        <v>0</v>
      </c>
      <c r="Y11" s="6">
        <v>0</v>
      </c>
      <c r="AA11" s="3" t="s">
        <v>37</v>
      </c>
    </row>
    <row r="12" spans="1:27" x14ac:dyDescent="0.2">
      <c r="A12" s="3" t="s">
        <v>39</v>
      </c>
      <c r="B12" s="6">
        <v>1</v>
      </c>
      <c r="D12" s="6">
        <v>0</v>
      </c>
      <c r="F12" s="6">
        <v>0</v>
      </c>
      <c r="H12" s="6">
        <v>4</v>
      </c>
      <c r="J12" s="6">
        <v>0</v>
      </c>
      <c r="L12" s="6">
        <v>0</v>
      </c>
      <c r="N12" s="3" t="s">
        <v>39</v>
      </c>
      <c r="O12" s="6">
        <v>4</v>
      </c>
      <c r="Q12" s="6">
        <v>0</v>
      </c>
      <c r="S12" s="6">
        <v>0</v>
      </c>
      <c r="U12" s="6">
        <v>4</v>
      </c>
      <c r="W12" s="6">
        <v>0</v>
      </c>
      <c r="Y12" s="6">
        <v>0</v>
      </c>
      <c r="AA12" s="3" t="s">
        <v>39</v>
      </c>
    </row>
    <row r="13" spans="1:27" x14ac:dyDescent="0.2">
      <c r="A13" s="3" t="s">
        <v>40</v>
      </c>
      <c r="B13" s="6">
        <v>6</v>
      </c>
      <c r="D13" s="6">
        <v>9</v>
      </c>
      <c r="F13" s="6">
        <v>0</v>
      </c>
      <c r="H13" s="6">
        <v>0</v>
      </c>
      <c r="J13" s="6">
        <v>15</v>
      </c>
      <c r="L13" s="6">
        <v>0</v>
      </c>
      <c r="N13" s="3" t="s">
        <v>40</v>
      </c>
      <c r="O13" s="6">
        <v>0</v>
      </c>
      <c r="Q13" s="6">
        <v>15</v>
      </c>
      <c r="S13" s="6">
        <v>0</v>
      </c>
      <c r="U13" s="6">
        <v>0</v>
      </c>
      <c r="W13" s="6">
        <v>9</v>
      </c>
      <c r="Y13" s="6">
        <v>0</v>
      </c>
      <c r="AA13" s="3" t="s">
        <v>40</v>
      </c>
    </row>
    <row r="14" spans="1:27" x14ac:dyDescent="0.2">
      <c r="A14" s="3" t="s">
        <v>42</v>
      </c>
      <c r="B14" s="6">
        <v>0</v>
      </c>
      <c r="D14" s="6">
        <v>0</v>
      </c>
      <c r="F14" s="6">
        <v>12</v>
      </c>
      <c r="H14" s="6">
        <v>0</v>
      </c>
      <c r="J14" s="6">
        <v>0</v>
      </c>
      <c r="L14" s="6">
        <v>12</v>
      </c>
      <c r="N14" s="3" t="s">
        <v>42</v>
      </c>
      <c r="O14" s="6">
        <v>0</v>
      </c>
      <c r="Q14" s="6">
        <v>0</v>
      </c>
      <c r="S14" s="6">
        <v>0</v>
      </c>
      <c r="U14" s="6">
        <v>18</v>
      </c>
      <c r="W14" s="6">
        <v>0</v>
      </c>
      <c r="Y14" s="6">
        <v>5</v>
      </c>
      <c r="AA14" s="3" t="s">
        <v>42</v>
      </c>
    </row>
    <row r="15" spans="1:27" x14ac:dyDescent="0.2">
      <c r="A15" s="3" t="s">
        <v>43</v>
      </c>
      <c r="B15" s="6">
        <v>0</v>
      </c>
      <c r="D15" s="6">
        <v>0</v>
      </c>
      <c r="F15" s="6">
        <v>7</v>
      </c>
      <c r="H15" s="6">
        <v>0</v>
      </c>
      <c r="J15" s="6">
        <v>0</v>
      </c>
      <c r="L15" s="6">
        <v>9</v>
      </c>
      <c r="N15" s="3" t="s">
        <v>43</v>
      </c>
      <c r="O15" s="6">
        <v>0</v>
      </c>
      <c r="Q15" s="6">
        <v>0</v>
      </c>
      <c r="S15" s="6">
        <v>18</v>
      </c>
      <c r="U15" s="6">
        <v>0</v>
      </c>
      <c r="W15" s="6">
        <v>0</v>
      </c>
      <c r="Y15" s="6">
        <v>0</v>
      </c>
      <c r="AA15" s="3" t="s">
        <v>43</v>
      </c>
    </row>
    <row r="16" spans="1:27" x14ac:dyDescent="0.2">
      <c r="A16" s="3"/>
      <c r="B16" s="6"/>
      <c r="D16" s="6"/>
      <c r="F16" s="6"/>
      <c r="H16" s="6"/>
      <c r="J16" s="6"/>
      <c r="L16" s="6"/>
      <c r="N16" s="3"/>
      <c r="O16" s="6"/>
      <c r="Q16" s="6"/>
      <c r="S16" s="6"/>
      <c r="U16" s="6"/>
      <c r="W16" s="6"/>
      <c r="Y16" s="6"/>
    </row>
    <row r="17" spans="1:25" x14ac:dyDescent="0.2">
      <c r="A17" s="3" t="s">
        <v>19</v>
      </c>
      <c r="B17" s="7">
        <f>SUM(B2:B15)</f>
        <v>31</v>
      </c>
      <c r="D17" s="7">
        <f>SUM(D2:D15)</f>
        <v>28</v>
      </c>
      <c r="F17" s="7">
        <f>SUM(F2:F15)</f>
        <v>31</v>
      </c>
      <c r="H17" s="7">
        <f>SUM(H2:H15)</f>
        <v>30</v>
      </c>
      <c r="J17" s="7">
        <f>SUM(J2:J15)</f>
        <v>30</v>
      </c>
      <c r="L17" s="7">
        <f>SUM(L2:L15)</f>
        <v>30</v>
      </c>
      <c r="N17" s="3"/>
      <c r="O17" s="7">
        <f>SUM(O2:O15)</f>
        <v>20</v>
      </c>
      <c r="Q17" s="7">
        <f>SUM(Q2:Q15)</f>
        <v>30</v>
      </c>
      <c r="S17" s="7">
        <f>SUM(S2:S15)</f>
        <v>30</v>
      </c>
      <c r="U17" s="7">
        <f>SUM(U2:U15)</f>
        <v>31</v>
      </c>
      <c r="W17" s="7">
        <f>SUM(W2:W15)</f>
        <v>30</v>
      </c>
      <c r="Y17" s="7">
        <f>SUM(Y2:Y15)</f>
        <v>31</v>
      </c>
    </row>
    <row r="18" spans="1:25" x14ac:dyDescent="0.2">
      <c r="A18" s="3"/>
      <c r="N18" s="3"/>
    </row>
    <row r="19" spans="1:25" x14ac:dyDescent="0.2">
      <c r="A19" s="3"/>
      <c r="N19" s="3"/>
    </row>
    <row r="20" spans="1:25" x14ac:dyDescent="0.2">
      <c r="A20" s="9"/>
    </row>
    <row r="21" spans="1:25" x14ac:dyDescent="0.2">
      <c r="A21" s="18"/>
    </row>
    <row r="22" spans="1:25" x14ac:dyDescent="0.2">
      <c r="A22" s="3"/>
    </row>
    <row r="23" spans="1:25" x14ac:dyDescent="0.2">
      <c r="A23" s="3"/>
    </row>
    <row r="24" spans="1:25" x14ac:dyDescent="0.2">
      <c r="A24" s="3"/>
    </row>
    <row r="25" spans="1:25" x14ac:dyDescent="0.2">
      <c r="A25" s="3"/>
    </row>
    <row r="26" spans="1:25" x14ac:dyDescent="0.2">
      <c r="A26" s="3"/>
    </row>
    <row r="27" spans="1:25" x14ac:dyDescent="0.2">
      <c r="A27" s="3"/>
    </row>
    <row r="28" spans="1:25" x14ac:dyDescent="0.2">
      <c r="A28" s="12"/>
    </row>
    <row r="29" spans="1:25" x14ac:dyDescent="0.2">
      <c r="A29" s="3"/>
    </row>
    <row r="30" spans="1:25" x14ac:dyDescent="0.2">
      <c r="A30" s="3"/>
    </row>
    <row r="31" spans="1:25" x14ac:dyDescent="0.2">
      <c r="A31" s="3"/>
    </row>
    <row r="32" spans="1:25" x14ac:dyDescent="0.2">
      <c r="A32" s="3"/>
    </row>
    <row r="33" spans="1:1" x14ac:dyDescent="0.2">
      <c r="A33" s="3"/>
    </row>
    <row r="34" spans="1:1" x14ac:dyDescent="0.2">
      <c r="A34" s="3"/>
    </row>
  </sheetData>
  <pageMargins left="0.7" right="0.7" top="0.75" bottom="0.75" header="0.3" footer="0.3"/>
  <pageSetup scale="74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Weights</vt:lpstr>
      <vt:lpstr>FieldDays</vt:lpstr>
      <vt:lpstr>Tally</vt:lpstr>
      <vt:lpstr>DailyLog</vt:lpstr>
      <vt:lpstr>DailyLog!Print_Area</vt:lpstr>
      <vt:lpstr>FieldDays!Print_Area</vt:lpstr>
      <vt:lpstr>Weights!Print_Area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Adams</dc:creator>
  <cp:lastModifiedBy>Amy Skezas</cp:lastModifiedBy>
  <cp:lastPrinted>2021-01-22T18:55:06Z</cp:lastPrinted>
  <dcterms:created xsi:type="dcterms:W3CDTF">2014-03-19T23:05:24Z</dcterms:created>
  <dcterms:modified xsi:type="dcterms:W3CDTF">2021-01-27T07:12:29Z</dcterms:modified>
</cp:coreProperties>
</file>